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2120" windowHeight="4545" activeTab="0"/>
  </bookViews>
  <sheets>
    <sheet name="Лот 1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<sst xmlns="http://schemas.openxmlformats.org/spreadsheetml/2006/main" count="64" uniqueCount="47">
  <si>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</si>
  <si>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</si>
  <si>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</si>
  <si>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</si>
  <si>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</si>
  <si>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</si>
  <si>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</si>
  <si>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</si>
  <si>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</si>
  <si>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</si>
  <si>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Укрепление водосточных труб, колен и воронок</t>
  </si>
  <si>
    <t>1 раз в год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</si>
  <si>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</si>
  <si>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</t>
  </si>
  <si>
    <t xml:space="preserve">Аварийное обслуживание </t>
  </si>
  <si>
    <t>Постоянно на системах водоснабжения, энергоснабжения, газоснабжения</t>
  </si>
  <si>
    <t>Выполнение заявок населения</t>
  </si>
  <si>
    <t>Постоянно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</si>
  <si>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</si>
  <si>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</si>
  <si>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</si>
  <si>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</si>
  <si>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</si>
  <si>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</si>
  <si>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</si>
  <si>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</si>
  <si>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</si>
  <si>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</si>
  <si>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</si>
  <si>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</si>
  <si>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Очистка и помывка фасадов здания от объявлений, плакатов</t>
  </si>
  <si>
    <t xml:space="preserve">2 раза в год </t>
  </si>
  <si>
    <t>II. Уборка земельного участка входящего в состав общего имущества многоквартирного дома</t>
  </si>
  <si>
    <t>Ликвидация наледи</t>
  </si>
  <si>
    <t>I. Услуги вывоза бытовых отходов</t>
  </si>
  <si>
    <t>II. Подготовка многоквартирного дома к сезонной эксплуатации</t>
  </si>
  <si>
    <t>III. Проведение технических осмотров и мелкий ремонт</t>
  </si>
  <si>
    <t>IV. Устранение аварии и выполнение заявок населения</t>
  </si>
  <si>
    <t>Ремонт кровли</t>
  </si>
  <si>
    <t>3 кв.м</t>
  </si>
  <si>
    <t>ул. Чапаева, д. 235 А</t>
  </si>
  <si>
    <t>Утилизация твердых бытовых отходов</t>
  </si>
  <si>
    <t>Лот 1</t>
  </si>
  <si>
    <t>Устранение протечки кровли</t>
  </si>
  <si>
    <t>Размер платы за содержание и ремонт жилого помещения в год по лоту 1  руб.</t>
  </si>
  <si>
    <t>Общестроительные работы</t>
  </si>
  <si>
    <t>10 кв.м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</si>
</sst>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"/>
    <numFmt numFmtId="180" formatCode="0.0000000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_(* #,##0_);_(* \(#,##0\);_(* &quot;-&quot;_);_(@_)"/>
    <numFmt numFmtId="199" formatCode="_(* #,##0.00_);_(* \(#,##0.00\);_(* &quot;-&quot;??_);_(@_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General_)"/>
  </numFmts>
  <fonts count="32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b/>
      <sz val="18"/>
      <name val="Arial"/>
      <family val="0"/>
    </font>
    <font>
      <b/>
      <sz val="10"/>
      <color indexed="12"/>
      <name val="Arial Cyr"/>
      <family val="2"/>
    </font>
    <font>
      <sz val="10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7" fillId="0" borderId="1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202" fontId="0" fillId="0" borderId="2">
      <alignment/>
      <protection locked="0"/>
    </xf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202" fontId="30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5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0" borderId="0">
      <alignment/>
      <protection locked="0"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top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</cellXfs>
  <cellStyles count="72">
    <cellStyle name="Normal" xfId="0"/>
    <cellStyle name="_АГ" xfId="15"/>
    <cellStyle name="_ПРИЛ. 2003_ЧТЭ" xfId="16"/>
    <cellStyle name="’ћѓћ‚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Comma [0]_Mod1" xfId="41"/>
    <cellStyle name="Comma_Mod1" xfId="42"/>
    <cellStyle name="Currency [0]_Mod1" xfId="43"/>
    <cellStyle name="Currency_Mod1" xfId="44"/>
    <cellStyle name="Đ_x0010_" xfId="45"/>
    <cellStyle name="Heading 1" xfId="46"/>
    <cellStyle name="Normal_ITU_DealerP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ззащитный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Примечание 2" xfId="72"/>
    <cellStyle name="Примечание 3" xfId="73"/>
    <cellStyle name="Примечание 4" xfId="74"/>
    <cellStyle name="Percent" xfId="75"/>
    <cellStyle name="Связанная ячейка" xfId="76"/>
    <cellStyle name="Стиль 1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  <cellStyle name="ܘ_x0008_" xfId="83"/>
    <cellStyle name="ܛ_x0008_" xfId="84"/>
    <cellStyle name="㐀കܒ_x0008_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0">
      <selection activeCell="G6" sqref="G6"/>
    </sheetView>
  </sheetViews>
  <sheetFormatPr defaultColWidth="9.00390625" defaultRowHeight="12.75"/>
  <cols>
    <col min="1" max="1" width="3.75390625" style="3" customWidth="1"/>
    <col min="2" max="2" width="43.375" style="3" customWidth="1"/>
    <col min="3" max="3" width="17.75390625" style="3" customWidth="1"/>
    <col min="4" max="4" width="11.00390625" style="3" customWidth="1"/>
    <col min="5" max="5" width="12.875" style="3" customWidth="1"/>
    <col min="6" max="16384" width="9.125" style="3" customWidth="1"/>
  </cols>
  <sheetData>
    <row r="1" ht="18.75" customHeight="1">
      <c r="B1" s="52" t="s">
        <v>42</v>
      </c>
    </row>
    <row r="2" spans="1:6" ht="34.5" customHeight="1">
      <c r="A2" s="2"/>
      <c r="B2" s="1" t="s">
        <v>40</v>
      </c>
      <c r="C2" s="4"/>
      <c r="D2" s="5">
        <v>109.5</v>
      </c>
      <c r="E2" s="6" t="s">
        <v>0</v>
      </c>
      <c r="F2" s="2"/>
    </row>
    <row r="3" spans="1:6" ht="15">
      <c r="A3" s="2"/>
      <c r="B3" s="7"/>
      <c r="C3" s="2"/>
      <c r="D3" s="2"/>
      <c r="E3" s="2"/>
      <c r="F3" s="2"/>
    </row>
    <row r="4" spans="1:6" ht="30.75" customHeight="1">
      <c r="A4" s="56" t="s">
        <v>1</v>
      </c>
      <c r="B4" s="56"/>
      <c r="C4" s="56"/>
      <c r="D4" s="56"/>
      <c r="E4" s="56"/>
      <c r="F4" s="2"/>
    </row>
    <row r="5" spans="1:6" ht="18" customHeight="1">
      <c r="A5" s="1"/>
      <c r="B5" s="1"/>
      <c r="C5" s="1"/>
      <c r="D5" s="1"/>
      <c r="E5" s="1"/>
      <c r="F5" s="2"/>
    </row>
    <row r="6" spans="1:6" ht="71.25">
      <c r="A6" s="8"/>
      <c r="B6" s="9" t="s">
        <v>2</v>
      </c>
      <c r="C6" s="9" t="s">
        <v>3</v>
      </c>
      <c r="D6" s="9" t="s">
        <v>4</v>
      </c>
      <c r="E6" s="9" t="s">
        <v>5</v>
      </c>
      <c r="F6" s="2"/>
    </row>
    <row r="7" spans="1:6" ht="15">
      <c r="A7" s="57" t="s">
        <v>34</v>
      </c>
      <c r="B7" s="58"/>
      <c r="C7" s="59"/>
      <c r="D7" s="12">
        <f>SUM(D8:D10)</f>
        <v>983.0622288148091</v>
      </c>
      <c r="E7" s="12">
        <f>SUM(E8:E10)</f>
        <v>0.748144770787526</v>
      </c>
      <c r="F7" s="50"/>
    </row>
    <row r="8" spans="1:6" ht="15.75" customHeight="1">
      <c r="A8" s="13">
        <v>1</v>
      </c>
      <c r="B8" s="8" t="s">
        <v>6</v>
      </c>
      <c r="C8" s="14" t="s">
        <v>7</v>
      </c>
      <c r="D8" s="15">
        <f>E8*$D$2*12</f>
        <v>697.364968814809</v>
      </c>
      <c r="E8" s="41">
        <v>0.5307191543491697</v>
      </c>
      <c r="F8" s="50"/>
    </row>
    <row r="9" spans="1:6" ht="15.75" customHeight="1">
      <c r="A9" s="13">
        <v>2</v>
      </c>
      <c r="B9" s="8" t="s">
        <v>41</v>
      </c>
      <c r="C9" s="14" t="s">
        <v>7</v>
      </c>
      <c r="D9" s="15">
        <f>E9*$D$2*12</f>
        <v>217.69776000000007</v>
      </c>
      <c r="E9" s="42">
        <v>0.1656756164383562</v>
      </c>
      <c r="F9" s="51"/>
    </row>
    <row r="10" spans="1:6" ht="30">
      <c r="A10" s="13">
        <v>3</v>
      </c>
      <c r="B10" s="17" t="s">
        <v>8</v>
      </c>
      <c r="C10" s="17" t="s">
        <v>9</v>
      </c>
      <c r="D10" s="15">
        <f>E10*$D$2*12</f>
        <v>67.9995</v>
      </c>
      <c r="E10" s="15">
        <v>0.05175</v>
      </c>
      <c r="F10" s="51"/>
    </row>
    <row r="11" spans="1:6" ht="15">
      <c r="A11" s="57" t="s">
        <v>35</v>
      </c>
      <c r="B11" s="60"/>
      <c r="C11" s="61"/>
      <c r="D11" s="18">
        <f>SUM(D12:D13)</f>
        <v>344.9843011063135</v>
      </c>
      <c r="E11" s="18">
        <f>SUM(E12:E13)</f>
        <v>0.2625451302178946</v>
      </c>
      <c r="F11" s="50"/>
    </row>
    <row r="12" spans="1:6" ht="15" customHeight="1">
      <c r="A12" s="13">
        <v>4</v>
      </c>
      <c r="B12" s="17" t="s">
        <v>10</v>
      </c>
      <c r="C12" s="17" t="s">
        <v>11</v>
      </c>
      <c r="D12" s="15">
        <f>E12*12*$D$2</f>
        <v>131.33040995432657</v>
      </c>
      <c r="E12" s="41">
        <v>0.09994703953906131</v>
      </c>
      <c r="F12" s="50"/>
    </row>
    <row r="13" spans="1:6" ht="60">
      <c r="A13" s="13">
        <v>5</v>
      </c>
      <c r="B13" s="17" t="s">
        <v>12</v>
      </c>
      <c r="C13" s="17" t="s">
        <v>11</v>
      </c>
      <c r="D13" s="15">
        <f>E13*12*$D$2</f>
        <v>213.65389115198698</v>
      </c>
      <c r="E13" s="15">
        <v>0.16259809067883332</v>
      </c>
      <c r="F13" s="50"/>
    </row>
    <row r="14" spans="1:6" ht="15">
      <c r="A14" s="62" t="s">
        <v>36</v>
      </c>
      <c r="B14" s="63"/>
      <c r="C14" s="63"/>
      <c r="D14" s="19">
        <f>SUM(D15:D16)</f>
        <v>3608.7175938216874</v>
      </c>
      <c r="E14" s="19">
        <f>SUM(E15:E16)</f>
        <v>2.746360421477692</v>
      </c>
      <c r="F14" s="50"/>
    </row>
    <row r="15" spans="1:6" ht="60">
      <c r="A15" s="13">
        <v>6</v>
      </c>
      <c r="B15" s="17" t="s">
        <v>13</v>
      </c>
      <c r="C15" s="17" t="s">
        <v>11</v>
      </c>
      <c r="D15" s="15">
        <f>E15*12*$D$2</f>
        <v>328.889174563837</v>
      </c>
      <c r="E15" s="15">
        <v>0.25029617546715144</v>
      </c>
      <c r="F15" s="50"/>
    </row>
    <row r="16" spans="1:6" ht="75">
      <c r="A16" s="13">
        <v>7</v>
      </c>
      <c r="B16" s="17" t="s">
        <v>14</v>
      </c>
      <c r="C16" s="17" t="s">
        <v>15</v>
      </c>
      <c r="D16" s="15">
        <f>E16*12*$D$2</f>
        <v>3279.8284192578503</v>
      </c>
      <c r="E16" s="15">
        <v>2.4960642460105404</v>
      </c>
      <c r="F16" s="50"/>
    </row>
    <row r="17" spans="1:6" ht="15">
      <c r="A17" s="62" t="s">
        <v>37</v>
      </c>
      <c r="B17" s="62"/>
      <c r="C17" s="62"/>
      <c r="D17" s="20">
        <f>SUM(D18)</f>
        <v>499.48730997952</v>
      </c>
      <c r="E17" s="18">
        <f>E18</f>
        <v>0.3801273287515373</v>
      </c>
      <c r="F17" s="50"/>
    </row>
    <row r="18" spans="1:8" ht="15">
      <c r="A18" s="13">
        <v>8</v>
      </c>
      <c r="B18" s="17" t="s">
        <v>16</v>
      </c>
      <c r="C18" s="17" t="s">
        <v>17</v>
      </c>
      <c r="D18" s="15">
        <f>E18*12*$D$2</f>
        <v>499.48730997952</v>
      </c>
      <c r="E18" s="42">
        <v>0.3801273287515373</v>
      </c>
      <c r="F18" s="50"/>
      <c r="H18" s="40"/>
    </row>
    <row r="19" spans="1:6" ht="15">
      <c r="A19" s="9"/>
      <c r="B19" s="21" t="s">
        <v>18</v>
      </c>
      <c r="C19" s="21"/>
      <c r="D19" s="38">
        <f>D7+D11+D14+D17</f>
        <v>5436.251433722331</v>
      </c>
      <c r="E19" s="12">
        <f>E7+E11+E14+E17</f>
        <v>4.13717765123465</v>
      </c>
      <c r="F19" s="50"/>
    </row>
    <row r="20" spans="1:6" ht="15">
      <c r="A20" s="22"/>
      <c r="B20" s="23"/>
      <c r="C20" s="24"/>
      <c r="D20" s="25"/>
      <c r="E20" s="26"/>
      <c r="F20" s="2"/>
    </row>
    <row r="21" spans="1:6" ht="105">
      <c r="A21" s="11" t="s">
        <v>19</v>
      </c>
      <c r="B21" s="11" t="s">
        <v>20</v>
      </c>
      <c r="C21" s="11" t="s">
        <v>21</v>
      </c>
      <c r="D21" s="11" t="s">
        <v>22</v>
      </c>
      <c r="E21" s="11" t="s">
        <v>23</v>
      </c>
      <c r="F21" s="11" t="s">
        <v>24</v>
      </c>
    </row>
    <row r="22" spans="1:6" ht="15">
      <c r="A22" s="11">
        <v>1</v>
      </c>
      <c r="B22" s="48" t="s">
        <v>43</v>
      </c>
      <c r="C22" s="11" t="s">
        <v>39</v>
      </c>
      <c r="D22" s="49">
        <f>3*724.21</f>
        <v>2172.63</v>
      </c>
      <c r="E22" s="27">
        <f>D22/12/$D$2</f>
        <v>1.653447488584475</v>
      </c>
      <c r="F22" s="28">
        <v>1</v>
      </c>
    </row>
    <row r="23" spans="1:6" ht="15">
      <c r="A23" s="11"/>
      <c r="B23" s="29" t="s">
        <v>25</v>
      </c>
      <c r="C23" s="10"/>
      <c r="D23" s="30">
        <f>SUM(D22:D22)</f>
        <v>2172.63</v>
      </c>
      <c r="E23" s="30">
        <f>SUM(E22:E22)</f>
        <v>1.653447488584475</v>
      </c>
      <c r="F23" s="31"/>
    </row>
    <row r="24" spans="1:6" ht="15">
      <c r="A24" s="32"/>
      <c r="B24" s="43"/>
      <c r="C24" s="44"/>
      <c r="D24" s="47"/>
      <c r="E24" s="45"/>
      <c r="F24" s="46"/>
    </row>
    <row r="25" spans="1:6" ht="15">
      <c r="A25" s="32"/>
      <c r="B25" s="43"/>
      <c r="C25" s="44"/>
      <c r="D25" s="54"/>
      <c r="E25" s="45"/>
      <c r="F25" s="46"/>
    </row>
    <row r="26" spans="1:6" ht="15">
      <c r="A26" s="32"/>
      <c r="B26" s="43"/>
      <c r="C26" s="44"/>
      <c r="D26" s="47"/>
      <c r="E26" s="45"/>
      <c r="F26" s="46"/>
    </row>
    <row r="27" spans="1:6" ht="29.25">
      <c r="A27" s="22"/>
      <c r="B27" s="23" t="s">
        <v>26</v>
      </c>
      <c r="C27" s="33">
        <f>D19+D23</f>
        <v>7608.881433722331</v>
      </c>
      <c r="D27" s="33"/>
      <c r="E27" s="33"/>
      <c r="F27" s="32"/>
    </row>
    <row r="28" spans="1:6" ht="15">
      <c r="A28" s="22"/>
      <c r="B28" s="23" t="s">
        <v>27</v>
      </c>
      <c r="C28" s="34">
        <f>E19+E23</f>
        <v>5.790625139819125</v>
      </c>
      <c r="D28" s="32"/>
      <c r="E28" s="32"/>
      <c r="F28" s="32"/>
    </row>
    <row r="29" spans="1:6" ht="19.5" customHeight="1">
      <c r="A29" s="22"/>
      <c r="B29" s="23"/>
      <c r="C29" s="34"/>
      <c r="D29" s="32"/>
      <c r="E29" s="32"/>
      <c r="F29" s="32"/>
    </row>
    <row r="30" spans="1:6" ht="19.5" customHeight="1">
      <c r="A30" s="22"/>
      <c r="B30" s="23"/>
      <c r="C30" s="34"/>
      <c r="D30" s="32"/>
      <c r="E30" s="32"/>
      <c r="F30" s="32"/>
    </row>
    <row r="31" spans="1:6" ht="19.5" customHeight="1">
      <c r="A31" s="22"/>
      <c r="B31" s="23"/>
      <c r="C31" s="34"/>
      <c r="D31" s="32"/>
      <c r="E31" s="32"/>
      <c r="F31" s="32"/>
    </row>
    <row r="32" spans="1:6" ht="33" customHeight="1">
      <c r="A32" s="56" t="s">
        <v>28</v>
      </c>
      <c r="B32" s="56"/>
      <c r="C32" s="56"/>
      <c r="D32" s="56"/>
      <c r="E32" s="56"/>
      <c r="F32" s="56"/>
    </row>
    <row r="33" spans="1:6" ht="15">
      <c r="A33" s="1"/>
      <c r="B33" s="1"/>
      <c r="C33" s="1"/>
      <c r="D33" s="2"/>
      <c r="E33" s="2"/>
      <c r="F33" s="2"/>
    </row>
    <row r="34" spans="1:6" ht="71.25">
      <c r="A34" s="8"/>
      <c r="B34" s="9" t="s">
        <v>2</v>
      </c>
      <c r="C34" s="9" t="s">
        <v>3</v>
      </c>
      <c r="D34" s="9" t="s">
        <v>4</v>
      </c>
      <c r="E34" s="9" t="s">
        <v>5</v>
      </c>
      <c r="F34" s="2"/>
    </row>
    <row r="35" spans="1:5" ht="30" customHeight="1">
      <c r="A35" s="55" t="s">
        <v>29</v>
      </c>
      <c r="B35" s="55"/>
      <c r="C35" s="55"/>
      <c r="D35" s="12">
        <f>D36</f>
        <v>18.1332</v>
      </c>
      <c r="E35" s="12">
        <f>E36</f>
        <v>0.0138</v>
      </c>
    </row>
    <row r="36" spans="1:5" ht="30">
      <c r="A36" s="13">
        <v>1</v>
      </c>
      <c r="B36" s="35" t="s">
        <v>30</v>
      </c>
      <c r="C36" s="35" t="s">
        <v>31</v>
      </c>
      <c r="D36" s="15">
        <f>E36*12*$D$2</f>
        <v>18.1332</v>
      </c>
      <c r="E36" s="36">
        <v>0.0138</v>
      </c>
    </row>
    <row r="37" spans="1:5" ht="30" customHeight="1">
      <c r="A37" s="55" t="s">
        <v>32</v>
      </c>
      <c r="B37" s="55"/>
      <c r="C37" s="55"/>
      <c r="D37" s="12">
        <f>D38</f>
        <v>108.79919999999997</v>
      </c>
      <c r="E37" s="12">
        <f>E38</f>
        <v>0.08279999999999998</v>
      </c>
    </row>
    <row r="38" spans="1:5" ht="15">
      <c r="A38" s="13">
        <v>2</v>
      </c>
      <c r="B38" s="37" t="s">
        <v>33</v>
      </c>
      <c r="C38" s="8" t="s">
        <v>31</v>
      </c>
      <c r="D38" s="15">
        <f>E38*$D$2*12</f>
        <v>108.79919999999997</v>
      </c>
      <c r="E38" s="16">
        <v>0.08279999999999998</v>
      </c>
    </row>
    <row r="39" spans="1:6" ht="15">
      <c r="A39" s="9"/>
      <c r="B39" s="21" t="s">
        <v>18</v>
      </c>
      <c r="C39" s="21"/>
      <c r="D39" s="67">
        <f>D35+D37</f>
        <v>126.93239999999997</v>
      </c>
      <c r="E39" s="12">
        <f>E35+E37</f>
        <v>0.09659999999999999</v>
      </c>
      <c r="F39" s="6"/>
    </row>
    <row r="40" spans="1:6" ht="15">
      <c r="A40" s="2"/>
      <c r="B40" s="2"/>
      <c r="C40" s="2"/>
      <c r="D40" s="2"/>
      <c r="E40" s="2"/>
      <c r="F40" s="2"/>
    </row>
    <row r="41" spans="1:6" ht="105">
      <c r="A41" s="11" t="s">
        <v>19</v>
      </c>
      <c r="B41" s="11" t="s">
        <v>20</v>
      </c>
      <c r="C41" s="11" t="s">
        <v>21</v>
      </c>
      <c r="D41" s="11" t="s">
        <v>22</v>
      </c>
      <c r="E41" s="11" t="s">
        <v>23</v>
      </c>
      <c r="F41" s="11" t="s">
        <v>24</v>
      </c>
    </row>
    <row r="42" spans="1:6" ht="15">
      <c r="A42" s="11">
        <v>1</v>
      </c>
      <c r="B42" s="8" t="s">
        <v>38</v>
      </c>
      <c r="C42" s="65" t="s">
        <v>39</v>
      </c>
      <c r="D42" s="73">
        <f>3*724.21</f>
        <v>2172.63</v>
      </c>
      <c r="E42" s="27">
        <f>D42/12/$D$2</f>
        <v>1.653447488584475</v>
      </c>
      <c r="F42" s="28">
        <v>1</v>
      </c>
    </row>
    <row r="43" spans="1:6" s="64" customFormat="1" ht="15">
      <c r="A43" s="75">
        <v>2</v>
      </c>
      <c r="B43" s="78" t="s">
        <v>45</v>
      </c>
      <c r="C43" s="79" t="s">
        <v>46</v>
      </c>
      <c r="D43" s="74">
        <f>10*700.54</f>
        <v>7005.4</v>
      </c>
      <c r="E43" s="76">
        <f>D43/12/$D$2</f>
        <v>5.3313546423135465</v>
      </c>
      <c r="F43" s="77">
        <v>1</v>
      </c>
    </row>
    <row r="44" spans="1:6" ht="15">
      <c r="A44" s="11"/>
      <c r="B44" s="29" t="s">
        <v>25</v>
      </c>
      <c r="C44" s="10"/>
      <c r="D44" s="39">
        <f>SUM(D42:D43)</f>
        <v>9178.029999999999</v>
      </c>
      <c r="E44" s="30">
        <f>SUM(E42:E43)</f>
        <v>6.9848021308980215</v>
      </c>
      <c r="F44" s="31"/>
    </row>
    <row r="45" spans="1:6" ht="17.25" customHeight="1">
      <c r="A45" s="32"/>
      <c r="B45" s="43"/>
      <c r="C45" s="44"/>
      <c r="D45" s="47"/>
      <c r="E45" s="45"/>
      <c r="F45" s="46"/>
    </row>
    <row r="46" spans="1:6" s="64" customFormat="1" ht="17.25" customHeight="1">
      <c r="A46" s="66"/>
      <c r="B46" s="68"/>
      <c r="C46" s="69"/>
      <c r="D46" s="54"/>
      <c r="E46" s="70"/>
      <c r="F46" s="71"/>
    </row>
    <row r="47" spans="1:6" s="64" customFormat="1" ht="17.25" customHeight="1">
      <c r="A47" s="66"/>
      <c r="B47" s="68"/>
      <c r="C47" s="69"/>
      <c r="D47" s="72"/>
      <c r="E47" s="70"/>
      <c r="F47" s="71"/>
    </row>
    <row r="48" spans="2:3" ht="29.25">
      <c r="B48" s="23" t="s">
        <v>44</v>
      </c>
      <c r="C48" s="53">
        <f>C27</f>
        <v>7608.881433722331</v>
      </c>
    </row>
  </sheetData>
  <sheetProtection/>
  <mergeCells count="8">
    <mergeCell ref="A35:C35"/>
    <mergeCell ref="A37:C37"/>
    <mergeCell ref="A4:E4"/>
    <mergeCell ref="A7:C7"/>
    <mergeCell ref="A11:C11"/>
    <mergeCell ref="A14:C14"/>
    <mergeCell ref="A17:C17"/>
    <mergeCell ref="A32:F32"/>
  </mergeCells>
  <printOptions horizontalCentered="1"/>
  <pageMargins left="0.3937007874015748" right="0.3149606299212598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Tata</cp:lastModifiedBy>
  <cp:lastPrinted>2011-09-13T18:57:37Z</cp:lastPrinted>
  <dcterms:created xsi:type="dcterms:W3CDTF">2008-04-11T12:50:25Z</dcterms:created>
  <dcterms:modified xsi:type="dcterms:W3CDTF">2011-09-13T18:57:41Z</dcterms:modified>
  <cp:category/>
  <cp:version/>
  <cp:contentType/>
  <cp:contentStatus/>
</cp:coreProperties>
</file>